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425" windowWidth="15000" windowHeight="958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'Sheet1'!$A$1:$I$78</definedName>
  </definedNames>
  <calcPr fullCalcOnLoad="1"/>
</workbook>
</file>

<file path=xl/sharedStrings.xml><?xml version="1.0" encoding="utf-8"?>
<sst xmlns="http://schemas.openxmlformats.org/spreadsheetml/2006/main" count="221" uniqueCount="212">
  <si>
    <t>1000</t>
  </si>
  <si>
    <t>Амбулаторная помощь</t>
  </si>
  <si>
    <t>Социальное обслуживание населения</t>
  </si>
  <si>
    <t>Молодежная политика и оздоровление детей</t>
  </si>
  <si>
    <t>1102</t>
  </si>
  <si>
    <t>Другие вопросы в области национальной экономики</t>
  </si>
  <si>
    <t>1204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</si>
  <si>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</si>
  <si>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</si>
  <si>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</si>
  <si>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</si>
  <si>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</si>
  <si>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</si>
  <si>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</si>
  <si>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</si>
  <si>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</si>
  <si>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</si>
  <si>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</si>
  <si>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</si>
  <si>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</si>
  <si>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</si>
  <si>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</si>
  <si>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</si>
  <si>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</si>
  <si>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</si>
  <si>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</si>
  <si>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</si>
  <si>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</si>
  <si>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</si>
  <si>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</si>
  <si>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</si>
  <si>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</si>
  <si>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</si>
  <si>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</si>
  <si>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</si>
  <si>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</si>
  <si>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</si>
  <si>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</si>
  <si>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</si>
  <si>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</si>
  <si>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</si>
  <si>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</si>
  <si>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</si>
  <si>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</si>
  <si>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</si>
  <si>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</si>
  <si>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</si>
  <si>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</si>
  <si>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</si>
  <si>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</si>
  <si>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</si>
  <si>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</si>
  <si>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</si>
  <si>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</si>
  <si>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</si>
  <si>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</si>
  <si>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</si>
  <si>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</si>
  <si>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</si>
  <si>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</si>
  <si>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</si>
  <si>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</si>
  <si>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</si>
  <si>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</si>
  <si>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</si>
  <si>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</si>
  <si>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</si>
  <si>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</si>
  <si>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</si>
  <si>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</si>
  <si>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</si>
  <si>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</si>
  <si>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</si>
  <si>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</si>
  <si>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</si>
  <si>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</si>
  <si>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</si>
  <si>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</si>
  <si>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</si>
  <si>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</si>
  <si>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</si>
  <si>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</si>
  <si>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</si>
  <si>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</si>
  <si>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</si>
  <si>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</si>
  <si>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</si>
  <si>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</si>
  <si>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ЗДРАВООХРАНЕНИЕ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</si>
  <si>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</si>
  <si>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</si>
  <si>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</si>
  <si>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</si>
  <si>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</si>
  <si>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</si>
  <si>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</si>
  <si>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</si>
  <si>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</si>
  <si>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</si>
  <si>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</si>
  <si>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</si>
  <si>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</si>
  <si>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</si>
  <si>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</si>
  <si>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</si>
  <si>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</si>
  <si>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</si>
  <si>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</si>
  <si>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</si>
  <si>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</si>
  <si>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</si>
  <si>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</si>
  <si>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</si>
  <si>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</si>
  <si>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</si>
  <si>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</si>
  <si>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</si>
  <si>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</si>
  <si>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</si>
  <si>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</si>
  <si>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</si>
  <si>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</si>
  <si>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</si>
  <si>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</si>
  <si>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</si>
  <si>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</si>
  <si>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</si>
  <si>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</si>
  <si>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</si>
  <si>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</si>
  <si>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</si>
  <si>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</si>
  <si>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</si>
  <si>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РзПр</t>
  </si>
  <si>
    <t>0409</t>
  </si>
  <si>
    <t>0602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</si>
  <si>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</si>
  <si>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</si>
  <si>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</si>
  <si>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</si>
  <si>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</si>
  <si>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</si>
  <si>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</si>
  <si>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</si>
  <si>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</si>
  <si>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</si>
  <si>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</si>
  <si>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</si>
  <si>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Связь и информатика</t>
  </si>
  <si>
    <t>0408</t>
  </si>
  <si>
    <t>Наименование раздела, подраздела</t>
  </si>
  <si>
    <t>Бюджетные асигнования, утвержденные сводной бюджетной росписью с учетом изменений</t>
  </si>
  <si>
    <t>Кассовое исполнение за 2016 год</t>
  </si>
  <si>
    <t>Процент исполнения сводной бюджетной росписи</t>
  </si>
  <si>
    <t>Процент исполнения к первоначально утвержденным ассигнованиям</t>
  </si>
  <si>
    <t>837, 803</t>
  </si>
  <si>
    <t>много</t>
  </si>
  <si>
    <t>ВСЕГО</t>
  </si>
  <si>
    <t>812, 819</t>
  </si>
  <si>
    <t>812, 804</t>
  </si>
  <si>
    <t>816, 819, 825</t>
  </si>
  <si>
    <t>816, 815, 814</t>
  </si>
  <si>
    <t xml:space="preserve">803, 811, 814, 815, 816 </t>
  </si>
  <si>
    <t>816, 815, 825</t>
  </si>
  <si>
    <t>819, 815</t>
  </si>
  <si>
    <t>814, 819</t>
  </si>
  <si>
    <t>814, за неработающее население</t>
  </si>
  <si>
    <t>821, 819</t>
  </si>
  <si>
    <t>821, 819, 814, 817, 832, 837</t>
  </si>
  <si>
    <t>816, 821</t>
  </si>
  <si>
    <t>815, 821, 825</t>
  </si>
  <si>
    <t>825, 819</t>
  </si>
  <si>
    <t>818, 811, 840</t>
  </si>
  <si>
    <t>увеличение ассигнований на дотации на поддержку мер по обеспечению сбалансированности бюджетов муниципальных районов (городских округов)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</si>
  <si>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</si>
  <si>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сокращение бюджетных ассигнований связано с частичным направлением средств на первоочередные расходы</t>
  </si>
  <si>
    <t>Бюджетные асигнования, утвержденные законом о бюджете от 16.12.2015 №137-З (первоначальным)</t>
  </si>
  <si>
    <t>экономия процентов на обслуживание долга в связи с частичным замещением банковских кредитов бюджетными (под более низкие проценты)</t>
  </si>
  <si>
    <t>увеличение ассигнований по субвенциям на поддержку мер по обеспечению сбалансированности бюджетов поселений</t>
  </si>
  <si>
    <t>увеличение бюджетных ассигнований на погашение кредиторской задолженности за 2015 год</t>
  </si>
  <si>
    <t>&gt;100,0</t>
  </si>
  <si>
    <t>увеличение бюджетных ассигнований по  федеральной целевой программе "Создание системы обеспечения вызова экстренных оперативных служб по единому номеру "112" в Российской Федерации на 2013 - 2017 годы" (в том числе за счет средств федерального бюджета)</t>
  </si>
  <si>
    <t>поступление средств из федерального бюджета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</si>
  <si>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поступление средств из федерального бюджета на реализацию дополнительных мероприятий в сфере занятости населения, направленных на снижение напряженности на рынке труда </t>
  </si>
  <si>
    <t>увеличение ассигнований в связи с поступлением средств федерального бюджета</t>
  </si>
  <si>
    <t xml:space="preserve">увеличение расходов на лекобеспечение граждан за счет поступления средств федерального бюджета и за счет средств областного бюджета </t>
  </si>
  <si>
    <t xml:space="preserve">увеличение ассигнований из областного бюджета на обеспечение деятельности  государственных учреждений социальной защиты </t>
  </si>
  <si>
    <t xml:space="preserve">дополнительно выделены средста на выплату заработной платы работникам </t>
  </si>
  <si>
    <t>дополнительно выделялись средства на приобретение учебников и школьных автобусов</t>
  </si>
  <si>
    <t>увеличение ассигнований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федерального бюджета; на выплату ежемесячной денежной выплаты, назначаемой в случае рождения третьего ребенка или последующих детей до достижения ребенком возраста трех лет - из федерального и областного бюджета; на выплату пособия опекаемым и приемным детям - из областного бюджета</t>
  </si>
  <si>
    <t>увеличение ассигнований из федерального бюджета на обеспечение инвалидов техническими средствами реабилитации, включая изготовление и ремонт протезно-ортопедических изделий; выделение дополнительных ассигнований из областного бюджета на оказание материальной помощи гражданам, оказавшимся в трудной жизненной ситуации, а также пострадавшим в результате пожаров</t>
  </si>
  <si>
    <t>увеличение ассигнований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</si>
  <si>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Причина отклонения кассового исполнения от первоначально утвержденного плана</t>
  </si>
  <si>
    <t>увеличение ассигнований на исполнение решений Совета Думы,  информационную деятельность учреждений, на финансовое обеспечение государственного задания</t>
  </si>
  <si>
    <t>увеличение ассигнований в связи с поступлением средств федерального бюджета на летнюю оздоровительную кампанию</t>
  </si>
  <si>
    <t>уменьшение ассигнований в связи с отменой Закона  Брянской области от 28 декабря 2005 года № 102-З "О пенсионном обеспечении лиц, замещавших государственные должности Брянской области"</t>
  </si>
  <si>
    <t>перераспределение в связи с изменением статуса организации (расходы по ГАУ "Центр психолого-  педагогической, медицинской и социальной помощи" перенесены в РзПр 0709)</t>
  </si>
  <si>
    <t>увеличение ассигнований в связи с поступлением средств от Фонда содействования реформирования ЖКХ</t>
  </si>
  <si>
    <t>увеличение ассигнований в связи с поступлением средств федерального бюджета, увеличение ассигнований в связи с реализацией мероприятий программы "Развитие топливно-энергетического комплекса и жилищно-коммунального хозяйства Брянской области (2014 - 2020 годы)"</t>
  </si>
  <si>
    <t xml:space="preserve">сокращение бюджетных ассигнований связано с использованием не в полном объеме средств на проектирование, строительство и ввод в эксплуатацию перинатального центра в рамках реализации программы "Развитие здравоохранения Брянской области" (2014 - 2020 годы) </t>
  </si>
  <si>
    <t>увеличение ассигнований в связи с поступлением средств федерального бюджета, дополнительными поступлениями в дорожный фонд Брянской области</t>
  </si>
  <si>
    <r>
      <t xml:space="preserve">изменено отражение платежа на неработающего население (ассигнования перенесены на РзПр 10 03) </t>
    </r>
    <r>
      <rPr>
        <sz val="12"/>
        <rFont val="Times New Roman"/>
        <family val="1"/>
      </rPr>
      <t xml:space="preserve">в соответствии с приказом Минфина РФ от 1.07.2013 №65н </t>
    </r>
  </si>
  <si>
    <t xml:space="preserve">изменено отражение платежа на неработающего население (ассигнования перенесены из РзПр 09 09) в соответствии с приказом Минфина РФ от 1.07.2013 №65н </t>
  </si>
  <si>
    <r>
      <t>увеличение ассигнований на финансовую поддер</t>
    </r>
    <r>
      <rPr>
        <sz val="12"/>
        <rFont val="Times New Roman"/>
        <family val="1"/>
      </rPr>
      <t>жку некоммерческого партнерства "Футбольный клуб</t>
    </r>
    <r>
      <rPr>
        <sz val="12"/>
        <color indexed="8"/>
        <rFont val="Times New Roman"/>
        <family val="1"/>
      </rPr>
      <t xml:space="preserve"> "Динамо-Брянск"", на поощрение спортсменов и их тренеров за выдающиеся спортивные достижения</t>
    </r>
  </si>
  <si>
    <t>увеличение ассигнований в связи с поступлением средств федерального бюджета на программные мероприятия агропромышленного комплекса</t>
  </si>
  <si>
    <t>увеличение ассигнований в связи с поступлением средств федерального бюджета на ФЦП "Развитие водохозяйственного комплекса РФ в 2012-2020 годах"</t>
  </si>
  <si>
    <t>увеличение ассигнований на компенсацию выпадающих доходов в результате регулирования тарифов на перевозку пассажиров пригородным железнодорожным транспортом и предоставление субсидий организациям воздушного транспорта на осуществление региональных воздушных перевозок пассажиров</t>
  </si>
  <si>
    <t>Сведения о фактически произведенных расходах по разделам и подразделам классификации расходов областного бюджета в сравнении с первоначально утвержденными Законом о бюджете значениями за 2016 год</t>
  </si>
  <si>
    <t xml:space="preserve">увеличение бюджетных ассигнований на приобретение оборудования для редакций газет,  и обеспечение выплаты заработной платы работникам редакций газет </t>
  </si>
  <si>
    <t>увеличение ассигнований в связи с поступлением средств из федерального бюджета и дополнительным выделением средств на выплату заработной платы работникам государственных учреждений</t>
  </si>
  <si>
    <t>уменьшение средств в связи  с уточнением бюджетной классификации в соответствии с приказом Минфина РФ от 01.07.2013 № 65-Н,  уменьшение по РзПр 0603  с увеличением по РзПр 0604 предусматривающим детализацию субсидий юридическим лицам.</t>
  </si>
  <si>
    <t>увеличение средств в связи  с уточнением бюджетной классификации в соответствии с приказом Минфина РФ от 01.07.2013 № 65-Н,  уменьшение по РзПр 0603  с увеличением по РзПр 0604 предусматривающим детализацию субсидий юридическим лицам.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</si>
</sst>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172" fontId="45" fillId="0" borderId="1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right" vertical="center" wrapText="1"/>
    </xf>
    <xf numFmtId="2" fontId="47" fillId="0" borderId="10" xfId="0" applyNumberFormat="1" applyFont="1" applyFill="1" applyBorder="1" applyAlignment="1">
      <alignment vertical="center"/>
    </xf>
    <xf numFmtId="2" fontId="4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45" fillId="0" borderId="11" xfId="0" applyNumberFormat="1" applyFont="1" applyFill="1" applyBorder="1" applyAlignment="1">
      <alignment horizontal="left" vertical="center" wrapText="1"/>
    </xf>
    <xf numFmtId="183" fontId="44" fillId="0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8"/>
  <sheetViews>
    <sheetView tabSelected="1" zoomScale="80" zoomScaleNormal="80" zoomScaleSheetLayoutView="10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I39" sqref="I39"/>
    </sheetView>
  </sheetViews>
  <sheetFormatPr defaultColWidth="9.140625" defaultRowHeight="15"/>
  <cols>
    <col min="1" max="1" width="2.00390625" style="1" hidden="1" customWidth="1"/>
    <col min="2" max="2" width="62.28125" style="1" customWidth="1"/>
    <col min="3" max="3" width="8.421875" style="7" customWidth="1"/>
    <col min="4" max="4" width="21.8515625" style="1" customWidth="1"/>
    <col min="5" max="5" width="20.8515625" style="1" customWidth="1"/>
    <col min="6" max="6" width="19.8515625" style="1" customWidth="1"/>
    <col min="7" max="7" width="13.28125" style="1" customWidth="1"/>
    <col min="8" max="8" width="16.140625" style="1" customWidth="1"/>
    <col min="9" max="9" width="55.28125" style="1" customWidth="1"/>
    <col min="10" max="10" width="0" style="1" hidden="1" customWidth="1"/>
    <col min="11" max="16384" width="9.140625" style="1" customWidth="1"/>
  </cols>
  <sheetData>
    <row r="1" spans="2:9" ht="37.5" customHeight="1">
      <c r="B1" s="25" t="s">
        <v>207</v>
      </c>
      <c r="C1" s="25"/>
      <c r="D1" s="25"/>
      <c r="E1" s="25"/>
      <c r="F1" s="25"/>
      <c r="G1" s="25"/>
      <c r="H1" s="25"/>
      <c r="I1" s="25"/>
    </row>
    <row r="3" spans="1:9" ht="110.25">
      <c r="A3" s="2"/>
      <c r="B3" s="4" t="s">
        <v>150</v>
      </c>
      <c r="C3" s="4" t="s">
        <v>133</v>
      </c>
      <c r="D3" s="4" t="s">
        <v>176</v>
      </c>
      <c r="E3" s="4" t="s">
        <v>151</v>
      </c>
      <c r="F3" s="4" t="s">
        <v>152</v>
      </c>
      <c r="G3" s="3" t="s">
        <v>153</v>
      </c>
      <c r="H3" s="3" t="s">
        <v>154</v>
      </c>
      <c r="I3" s="3" t="s">
        <v>192</v>
      </c>
    </row>
    <row r="4" spans="1:9" ht="15.75">
      <c r="A4" s="2"/>
      <c r="B4" s="9" t="s">
        <v>23</v>
      </c>
      <c r="C4" s="10" t="s">
        <v>20</v>
      </c>
      <c r="D4" s="11">
        <f>SUM(D5:D12)</f>
        <v>1164349564.09</v>
      </c>
      <c r="E4" s="11">
        <v>1113576363.47</v>
      </c>
      <c r="F4" s="11">
        <v>1074000585.33</v>
      </c>
      <c r="G4" s="12">
        <f>F4/E4*100</f>
        <v>96.44606517898076</v>
      </c>
      <c r="H4" s="12">
        <f>F4/D4*100</f>
        <v>92.24039055396457</v>
      </c>
      <c r="I4" s="18"/>
    </row>
    <row r="5" spans="1:9" ht="31.5">
      <c r="A5" s="2"/>
      <c r="B5" s="5" t="s">
        <v>122</v>
      </c>
      <c r="C5" s="8" t="s">
        <v>143</v>
      </c>
      <c r="D5" s="6">
        <v>4147184</v>
      </c>
      <c r="E5" s="6">
        <v>4847743.27</v>
      </c>
      <c r="F5" s="6">
        <v>4666001.44</v>
      </c>
      <c r="G5" s="13">
        <f aca="true" t="shared" si="0" ref="G5:G68">F5/E5*100</f>
        <v>96.25100134479689</v>
      </c>
      <c r="H5" s="22" t="s">
        <v>180</v>
      </c>
      <c r="I5" s="21" t="s">
        <v>179</v>
      </c>
    </row>
    <row r="6" spans="1:9" ht="47.25">
      <c r="A6" s="2"/>
      <c r="B6" s="5" t="s">
        <v>45</v>
      </c>
      <c r="C6" s="8" t="s">
        <v>128</v>
      </c>
      <c r="D6" s="6">
        <v>128694123</v>
      </c>
      <c r="E6" s="6">
        <v>135543511</v>
      </c>
      <c r="F6" s="6">
        <v>128778134.01</v>
      </c>
      <c r="G6" s="13">
        <f t="shared" si="0"/>
        <v>95.00870462917254</v>
      </c>
      <c r="H6" s="13">
        <f aca="true" t="shared" si="1" ref="H6:H68">F6/D6*100</f>
        <v>100.06527960099622</v>
      </c>
      <c r="I6" s="23"/>
    </row>
    <row r="7" spans="1:9" ht="47.25">
      <c r="A7" s="2"/>
      <c r="B7" s="5" t="s">
        <v>49</v>
      </c>
      <c r="C7" s="8" t="s">
        <v>113</v>
      </c>
      <c r="D7" s="6">
        <v>210800561</v>
      </c>
      <c r="E7" s="6">
        <v>218471076.58</v>
      </c>
      <c r="F7" s="6">
        <v>215976230.18</v>
      </c>
      <c r="G7" s="13">
        <f t="shared" si="0"/>
        <v>98.85804270338438</v>
      </c>
      <c r="H7" s="13">
        <f t="shared" si="1"/>
        <v>102.45524450003718</v>
      </c>
      <c r="I7" s="23"/>
    </row>
    <row r="8" spans="1:9" ht="31.5">
      <c r="A8" s="2"/>
      <c r="B8" s="5" t="s">
        <v>116</v>
      </c>
      <c r="C8" s="8" t="s">
        <v>97</v>
      </c>
      <c r="D8" s="6">
        <v>146175920</v>
      </c>
      <c r="E8" s="6">
        <v>154816928</v>
      </c>
      <c r="F8" s="6">
        <v>153594586.41</v>
      </c>
      <c r="G8" s="13">
        <f t="shared" si="0"/>
        <v>99.21045998923321</v>
      </c>
      <c r="H8" s="13">
        <f t="shared" si="1"/>
        <v>105.07516313904506</v>
      </c>
      <c r="I8" s="21" t="s">
        <v>179</v>
      </c>
    </row>
    <row r="9" spans="1:9" ht="47.25">
      <c r="A9" s="2"/>
      <c r="B9" s="5" t="s">
        <v>11</v>
      </c>
      <c r="C9" s="8" t="s">
        <v>85</v>
      </c>
      <c r="D9" s="6">
        <v>110321721</v>
      </c>
      <c r="E9" s="6">
        <v>113618439.48</v>
      </c>
      <c r="F9" s="6">
        <v>112914010.46</v>
      </c>
      <c r="G9" s="13">
        <f t="shared" si="0"/>
        <v>99.38000466893932</v>
      </c>
      <c r="H9" s="13">
        <f t="shared" si="1"/>
        <v>102.3497543697673</v>
      </c>
      <c r="I9" s="23"/>
    </row>
    <row r="10" spans="1:9" ht="15.75">
      <c r="A10" s="2"/>
      <c r="B10" s="5" t="s">
        <v>75</v>
      </c>
      <c r="C10" s="8" t="s">
        <v>69</v>
      </c>
      <c r="D10" s="6">
        <v>21840000</v>
      </c>
      <c r="E10" s="6">
        <v>22616928</v>
      </c>
      <c r="F10" s="6">
        <v>21935231.26</v>
      </c>
      <c r="G10" s="13">
        <f t="shared" si="0"/>
        <v>96.98590038399557</v>
      </c>
      <c r="H10" s="13">
        <f t="shared" si="1"/>
        <v>100.43604056776559</v>
      </c>
      <c r="I10" s="23"/>
    </row>
    <row r="11" spans="1:9" ht="94.5">
      <c r="A11" s="2"/>
      <c r="B11" s="5" t="s">
        <v>67</v>
      </c>
      <c r="C11" s="8" t="s">
        <v>54</v>
      </c>
      <c r="D11" s="6">
        <v>60000000</v>
      </c>
      <c r="E11" s="6">
        <v>12602805.39</v>
      </c>
      <c r="F11" s="6">
        <v>0</v>
      </c>
      <c r="G11" s="13">
        <f t="shared" si="0"/>
        <v>0</v>
      </c>
      <c r="H11" s="13">
        <f t="shared" si="1"/>
        <v>0</v>
      </c>
      <c r="I11" s="18" t="s">
        <v>174</v>
      </c>
    </row>
    <row r="12" spans="1:9" ht="47.25">
      <c r="A12" s="2"/>
      <c r="B12" s="5" t="s">
        <v>30</v>
      </c>
      <c r="C12" s="8" t="s">
        <v>34</v>
      </c>
      <c r="D12" s="6">
        <v>482370055.09</v>
      </c>
      <c r="E12" s="6">
        <v>451058931.75</v>
      </c>
      <c r="F12" s="6">
        <v>436136391.57</v>
      </c>
      <c r="G12" s="13">
        <f t="shared" si="0"/>
        <v>96.69166507309718</v>
      </c>
      <c r="H12" s="13">
        <f t="shared" si="1"/>
        <v>90.41531226241361</v>
      </c>
      <c r="I12" s="18" t="s">
        <v>175</v>
      </c>
    </row>
    <row r="13" spans="1:9" ht="15.75">
      <c r="A13" s="2"/>
      <c r="B13" s="14" t="s">
        <v>60</v>
      </c>
      <c r="C13" s="15" t="s">
        <v>47</v>
      </c>
      <c r="D13" s="16">
        <f>D14+D15</f>
        <v>69048622.00999999</v>
      </c>
      <c r="E13" s="16">
        <v>70314241.11</v>
      </c>
      <c r="F13" s="16">
        <v>69552318.33</v>
      </c>
      <c r="G13" s="17">
        <f t="shared" si="0"/>
        <v>98.9164033231788</v>
      </c>
      <c r="H13" s="17">
        <f t="shared" si="1"/>
        <v>100.72948062587992</v>
      </c>
      <c r="I13" s="23"/>
    </row>
    <row r="14" spans="1:9" ht="15.75">
      <c r="A14" s="2"/>
      <c r="B14" s="5" t="s">
        <v>111</v>
      </c>
      <c r="C14" s="8" t="s">
        <v>8</v>
      </c>
      <c r="D14" s="6">
        <v>21980200</v>
      </c>
      <c r="E14" s="6">
        <v>21980200</v>
      </c>
      <c r="F14" s="6">
        <v>21980200</v>
      </c>
      <c r="G14" s="13">
        <f t="shared" si="0"/>
        <v>100</v>
      </c>
      <c r="H14" s="13">
        <f t="shared" si="1"/>
        <v>100</v>
      </c>
      <c r="I14" s="23"/>
    </row>
    <row r="15" spans="1:9" ht="15.75">
      <c r="A15" s="2"/>
      <c r="B15" s="5" t="s">
        <v>16</v>
      </c>
      <c r="C15" s="8" t="s">
        <v>147</v>
      </c>
      <c r="D15" s="6">
        <v>47068422.01</v>
      </c>
      <c r="E15" s="6">
        <v>48334041.11</v>
      </c>
      <c r="F15" s="6">
        <v>47572118.33</v>
      </c>
      <c r="G15" s="13">
        <f t="shared" si="0"/>
        <v>98.42363112518153</v>
      </c>
      <c r="H15" s="13">
        <f t="shared" si="1"/>
        <v>101.07013640672507</v>
      </c>
      <c r="I15" s="23"/>
    </row>
    <row r="16" spans="1:9" ht="31.5">
      <c r="A16" s="2"/>
      <c r="B16" s="9" t="s">
        <v>105</v>
      </c>
      <c r="C16" s="10" t="s">
        <v>72</v>
      </c>
      <c r="D16" s="11">
        <f>D17+D18+D19+D20</f>
        <v>352290533</v>
      </c>
      <c r="E16" s="11">
        <v>409189213.39</v>
      </c>
      <c r="F16" s="11">
        <v>404687029.78</v>
      </c>
      <c r="G16" s="12">
        <f t="shared" si="0"/>
        <v>98.89973062273542</v>
      </c>
      <c r="H16" s="12">
        <f t="shared" si="1"/>
        <v>114.87309248244829</v>
      </c>
      <c r="I16" s="23"/>
    </row>
    <row r="17" spans="1:9" ht="31.5">
      <c r="A17" s="2"/>
      <c r="B17" s="5" t="s">
        <v>17</v>
      </c>
      <c r="C17" s="8" t="s">
        <v>106</v>
      </c>
      <c r="D17" s="6">
        <v>36876795</v>
      </c>
      <c r="E17" s="6">
        <v>37208143</v>
      </c>
      <c r="F17" s="6">
        <v>37066961.65</v>
      </c>
      <c r="G17" s="13">
        <f t="shared" si="0"/>
        <v>99.62056329981316</v>
      </c>
      <c r="H17" s="13">
        <f t="shared" si="1"/>
        <v>100.51568106718602</v>
      </c>
      <c r="I17" s="23"/>
    </row>
    <row r="18" spans="1:10" ht="31.5">
      <c r="A18" s="2"/>
      <c r="B18" s="5" t="s">
        <v>103</v>
      </c>
      <c r="C18" s="8" t="s">
        <v>127</v>
      </c>
      <c r="D18" s="6">
        <v>264998500</v>
      </c>
      <c r="E18" s="6">
        <v>296283287.35</v>
      </c>
      <c r="F18" s="6">
        <v>295068892.03</v>
      </c>
      <c r="G18" s="13">
        <f t="shared" si="0"/>
        <v>99.59012358379653</v>
      </c>
      <c r="H18" s="13">
        <f t="shared" si="1"/>
        <v>111.34738197763383</v>
      </c>
      <c r="I18" s="21" t="s">
        <v>179</v>
      </c>
      <c r="J18" s="1">
        <v>803</v>
      </c>
    </row>
    <row r="19" spans="1:10" ht="110.25">
      <c r="A19" s="2"/>
      <c r="B19" s="5" t="s">
        <v>35</v>
      </c>
      <c r="C19" s="8" t="s">
        <v>114</v>
      </c>
      <c r="D19" s="6">
        <v>216000</v>
      </c>
      <c r="E19" s="6">
        <v>9177800</v>
      </c>
      <c r="F19" s="6">
        <v>9177800</v>
      </c>
      <c r="G19" s="13">
        <f t="shared" si="0"/>
        <v>100</v>
      </c>
      <c r="H19" s="13">
        <f t="shared" si="1"/>
        <v>4248.981481481482</v>
      </c>
      <c r="I19" s="18" t="s">
        <v>182</v>
      </c>
      <c r="J19" s="1">
        <v>832</v>
      </c>
    </row>
    <row r="20" spans="1:10" ht="94.5">
      <c r="A20" s="2"/>
      <c r="B20" s="5" t="s">
        <v>98</v>
      </c>
      <c r="C20" s="8" t="s">
        <v>68</v>
      </c>
      <c r="D20" s="6">
        <v>50199238</v>
      </c>
      <c r="E20" s="6">
        <v>66519983.04</v>
      </c>
      <c r="F20" s="6">
        <v>63373376.1</v>
      </c>
      <c r="G20" s="13">
        <f t="shared" si="0"/>
        <v>95.26968168631691</v>
      </c>
      <c r="H20" s="13">
        <f t="shared" si="1"/>
        <v>126.2437013486141</v>
      </c>
      <c r="I20" s="18" t="s">
        <v>181</v>
      </c>
      <c r="J20" s="1">
        <v>803</v>
      </c>
    </row>
    <row r="21" spans="1:9" ht="15.75">
      <c r="A21" s="2"/>
      <c r="B21" s="9" t="s">
        <v>80</v>
      </c>
      <c r="C21" s="10" t="s">
        <v>102</v>
      </c>
      <c r="D21" s="11">
        <f>SUM(D22:D30)</f>
        <v>5420718730.420001</v>
      </c>
      <c r="E21" s="11">
        <v>16620966522.03</v>
      </c>
      <c r="F21" s="11">
        <v>16256222753.08</v>
      </c>
      <c r="G21" s="12">
        <f t="shared" si="0"/>
        <v>97.80552010337932</v>
      </c>
      <c r="H21" s="12">
        <f t="shared" si="1"/>
        <v>299.8905414858235</v>
      </c>
      <c r="I21" s="23"/>
    </row>
    <row r="22" spans="1:9" ht="63">
      <c r="A22" s="2"/>
      <c r="B22" s="5" t="s">
        <v>93</v>
      </c>
      <c r="C22" s="8" t="s">
        <v>87</v>
      </c>
      <c r="D22" s="6">
        <v>187581347</v>
      </c>
      <c r="E22" s="6">
        <v>195404935.46</v>
      </c>
      <c r="F22" s="6">
        <v>194516648.64</v>
      </c>
      <c r="G22" s="13">
        <f t="shared" si="0"/>
        <v>99.54541229068298</v>
      </c>
      <c r="H22" s="13">
        <f t="shared" si="1"/>
        <v>103.69722349845372</v>
      </c>
      <c r="I22" s="18" t="s">
        <v>183</v>
      </c>
    </row>
    <row r="23" spans="1:9" ht="15.75">
      <c r="A23" s="2"/>
      <c r="B23" s="5" t="s">
        <v>123</v>
      </c>
      <c r="C23" s="8" t="s">
        <v>51</v>
      </c>
      <c r="D23" s="6">
        <v>170000</v>
      </c>
      <c r="E23" s="6">
        <v>170000</v>
      </c>
      <c r="F23" s="6">
        <v>170000</v>
      </c>
      <c r="G23" s="13">
        <f t="shared" si="0"/>
        <v>100</v>
      </c>
      <c r="H23" s="13">
        <f t="shared" si="1"/>
        <v>100</v>
      </c>
      <c r="I23" s="23"/>
    </row>
    <row r="24" spans="1:10" ht="47.25">
      <c r="A24" s="2"/>
      <c r="B24" s="5" t="s">
        <v>109</v>
      </c>
      <c r="C24" s="8" t="s">
        <v>39</v>
      </c>
      <c r="D24" s="6">
        <v>1508915701</v>
      </c>
      <c r="E24" s="6">
        <v>10538024459.95</v>
      </c>
      <c r="F24" s="6">
        <v>10495927222.88</v>
      </c>
      <c r="G24" s="13">
        <f t="shared" si="0"/>
        <v>99.60052059823933</v>
      </c>
      <c r="H24" s="13">
        <f t="shared" si="1"/>
        <v>695.5940093885999</v>
      </c>
      <c r="I24" s="19" t="s">
        <v>204</v>
      </c>
      <c r="J24" s="1">
        <v>817</v>
      </c>
    </row>
    <row r="25" spans="1:10" ht="63">
      <c r="A25" s="2"/>
      <c r="B25" s="5" t="s">
        <v>40</v>
      </c>
      <c r="C25" s="8" t="s">
        <v>27</v>
      </c>
      <c r="D25" s="6">
        <v>9393850</v>
      </c>
      <c r="E25" s="6">
        <v>14163363.53</v>
      </c>
      <c r="F25" s="6">
        <v>13551927.76</v>
      </c>
      <c r="G25" s="13">
        <f t="shared" si="0"/>
        <v>95.68297623156468</v>
      </c>
      <c r="H25" s="13">
        <f t="shared" si="1"/>
        <v>144.26382963321745</v>
      </c>
      <c r="I25" s="19" t="s">
        <v>205</v>
      </c>
      <c r="J25" s="1">
        <v>808</v>
      </c>
    </row>
    <row r="26" spans="1:9" ht="15.75">
      <c r="A26" s="2"/>
      <c r="B26" s="5" t="s">
        <v>48</v>
      </c>
      <c r="C26" s="8" t="s">
        <v>14</v>
      </c>
      <c r="D26" s="6">
        <v>287897486</v>
      </c>
      <c r="E26" s="6">
        <v>282396549</v>
      </c>
      <c r="F26" s="6">
        <v>282278857.68</v>
      </c>
      <c r="G26" s="13">
        <f t="shared" si="0"/>
        <v>99.95832409410924</v>
      </c>
      <c r="H26" s="13">
        <f t="shared" si="1"/>
        <v>98.048392711564</v>
      </c>
      <c r="I26" s="23"/>
    </row>
    <row r="27" spans="1:10" ht="110.25">
      <c r="A27" s="2"/>
      <c r="B27" s="5" t="s">
        <v>50</v>
      </c>
      <c r="C27" s="8" t="s">
        <v>149</v>
      </c>
      <c r="D27" s="6">
        <v>362875304.4</v>
      </c>
      <c r="E27" s="6">
        <v>500392639.68</v>
      </c>
      <c r="F27" s="6">
        <v>493866850.9</v>
      </c>
      <c r="G27" s="13">
        <f t="shared" si="0"/>
        <v>98.69586635323549</v>
      </c>
      <c r="H27" s="13">
        <f t="shared" si="1"/>
        <v>136.098225729797</v>
      </c>
      <c r="I27" s="19" t="s">
        <v>206</v>
      </c>
      <c r="J27" s="1" t="s">
        <v>155</v>
      </c>
    </row>
    <row r="28" spans="1:10" ht="47.25">
      <c r="A28" s="2"/>
      <c r="B28" s="5" t="s">
        <v>78</v>
      </c>
      <c r="C28" s="8" t="s">
        <v>134</v>
      </c>
      <c r="D28" s="6">
        <v>2856285316.21</v>
      </c>
      <c r="E28" s="6">
        <v>4758321233.38</v>
      </c>
      <c r="F28" s="6">
        <v>4447533775.42</v>
      </c>
      <c r="G28" s="13">
        <f t="shared" si="0"/>
        <v>93.46854819763321</v>
      </c>
      <c r="H28" s="13">
        <f t="shared" si="1"/>
        <v>155.7104169593752</v>
      </c>
      <c r="I28" s="19" t="s">
        <v>200</v>
      </c>
      <c r="J28" s="1">
        <v>819</v>
      </c>
    </row>
    <row r="29" spans="1:9" ht="15.75">
      <c r="A29" s="2"/>
      <c r="B29" s="5" t="s">
        <v>148</v>
      </c>
      <c r="C29" s="8" t="s">
        <v>7</v>
      </c>
      <c r="D29" s="6">
        <v>10200000</v>
      </c>
      <c r="E29" s="6">
        <v>10184000</v>
      </c>
      <c r="F29" s="6">
        <v>10086799.45</v>
      </c>
      <c r="G29" s="13">
        <f t="shared" si="0"/>
        <v>99.04555626472899</v>
      </c>
      <c r="H29" s="13">
        <f t="shared" si="1"/>
        <v>98.89019068627451</v>
      </c>
      <c r="I29" s="23"/>
    </row>
    <row r="30" spans="1:10" ht="31.5">
      <c r="A30" s="2"/>
      <c r="B30" s="5" t="s">
        <v>5</v>
      </c>
      <c r="C30" s="8" t="s">
        <v>130</v>
      </c>
      <c r="D30" s="6">
        <v>197399725.81</v>
      </c>
      <c r="E30" s="6">
        <v>321909341.03</v>
      </c>
      <c r="F30" s="6">
        <v>318290670.35</v>
      </c>
      <c r="G30" s="13">
        <f t="shared" si="0"/>
        <v>98.87587273223528</v>
      </c>
      <c r="H30" s="13">
        <f t="shared" si="1"/>
        <v>161.24169830730122</v>
      </c>
      <c r="I30" s="19" t="s">
        <v>184</v>
      </c>
      <c r="J30" s="1" t="s">
        <v>156</v>
      </c>
    </row>
    <row r="31" spans="1:9" ht="15.75">
      <c r="A31" s="2"/>
      <c r="B31" s="9" t="s">
        <v>145</v>
      </c>
      <c r="C31" s="10" t="s">
        <v>132</v>
      </c>
      <c r="D31" s="11">
        <f>SUM(D32:D34)</f>
        <v>549645070.62</v>
      </c>
      <c r="E31" s="11">
        <v>802826012.97</v>
      </c>
      <c r="F31" s="11">
        <v>795810200.35</v>
      </c>
      <c r="G31" s="12">
        <f t="shared" si="0"/>
        <v>99.12611045149802</v>
      </c>
      <c r="H31" s="12">
        <f t="shared" si="1"/>
        <v>144.7861980190827</v>
      </c>
      <c r="I31" s="23"/>
    </row>
    <row r="32" spans="1:10" ht="47.25">
      <c r="A32" s="2"/>
      <c r="B32" s="5" t="s">
        <v>129</v>
      </c>
      <c r="C32" s="8" t="s">
        <v>118</v>
      </c>
      <c r="D32" s="6">
        <v>396501784.62</v>
      </c>
      <c r="E32" s="6">
        <v>483431880.58</v>
      </c>
      <c r="F32" s="6">
        <v>477919300.65</v>
      </c>
      <c r="G32" s="13">
        <f t="shared" si="0"/>
        <v>98.85969871838277</v>
      </c>
      <c r="H32" s="13">
        <f t="shared" si="1"/>
        <v>120.53395954018946</v>
      </c>
      <c r="I32" s="19" t="s">
        <v>197</v>
      </c>
      <c r="J32" s="1">
        <v>812</v>
      </c>
    </row>
    <row r="33" spans="1:10" ht="94.5">
      <c r="A33" s="2"/>
      <c r="B33" s="5" t="s">
        <v>117</v>
      </c>
      <c r="C33" s="8" t="s">
        <v>107</v>
      </c>
      <c r="D33" s="6">
        <v>125802425</v>
      </c>
      <c r="E33" s="6">
        <v>290219553.22</v>
      </c>
      <c r="F33" s="6">
        <v>288850497.46</v>
      </c>
      <c r="G33" s="13">
        <f t="shared" si="0"/>
        <v>99.52826894507612</v>
      </c>
      <c r="H33" s="13">
        <f t="shared" si="1"/>
        <v>229.6064622442691</v>
      </c>
      <c r="I33" s="19" t="s">
        <v>198</v>
      </c>
      <c r="J33" s="1" t="s">
        <v>158</v>
      </c>
    </row>
    <row r="34" spans="1:10" ht="31.5">
      <c r="A34" s="2"/>
      <c r="B34" s="5" t="s">
        <v>58</v>
      </c>
      <c r="C34" s="8" t="s">
        <v>61</v>
      </c>
      <c r="D34" s="6">
        <v>27340861</v>
      </c>
      <c r="E34" s="6">
        <v>29174579.17</v>
      </c>
      <c r="F34" s="6">
        <v>29040402.24</v>
      </c>
      <c r="G34" s="13">
        <f t="shared" si="0"/>
        <v>99.54008957860829</v>
      </c>
      <c r="H34" s="13">
        <f t="shared" si="1"/>
        <v>106.21612186975385</v>
      </c>
      <c r="I34" s="18" t="s">
        <v>179</v>
      </c>
      <c r="J34" s="1" t="s">
        <v>159</v>
      </c>
    </row>
    <row r="35" spans="1:9" ht="15.75">
      <c r="A35" s="2"/>
      <c r="B35" s="9" t="s">
        <v>62</v>
      </c>
      <c r="C35" s="10" t="s">
        <v>15</v>
      </c>
      <c r="D35" s="11">
        <f>SUM(D36:D39)</f>
        <v>23761145.98</v>
      </c>
      <c r="E35" s="11">
        <v>25394359.68</v>
      </c>
      <c r="F35" s="11">
        <v>25373533.07</v>
      </c>
      <c r="G35" s="12">
        <f t="shared" si="0"/>
        <v>99.91798726070498</v>
      </c>
      <c r="H35" s="12">
        <f t="shared" si="1"/>
        <v>106.78581366133251</v>
      </c>
      <c r="I35" s="23"/>
    </row>
    <row r="36" spans="1:9" ht="15.75">
      <c r="A36" s="2"/>
      <c r="B36" s="5" t="s">
        <v>57</v>
      </c>
      <c r="C36" s="8" t="s">
        <v>135</v>
      </c>
      <c r="D36" s="6">
        <v>1551756.85</v>
      </c>
      <c r="E36" s="6">
        <v>1551756.85</v>
      </c>
      <c r="F36" s="6">
        <v>1551756.85</v>
      </c>
      <c r="G36" s="13">
        <f t="shared" si="0"/>
        <v>100</v>
      </c>
      <c r="H36" s="13">
        <f t="shared" si="1"/>
        <v>100</v>
      </c>
      <c r="I36" s="23"/>
    </row>
    <row r="37" spans="1:10" ht="94.5">
      <c r="A37" s="2"/>
      <c r="B37" s="5" t="s">
        <v>119</v>
      </c>
      <c r="C37" s="8" t="s">
        <v>120</v>
      </c>
      <c r="D37" s="6">
        <v>12582900</v>
      </c>
      <c r="E37" s="6">
        <v>48700</v>
      </c>
      <c r="F37" s="6">
        <v>48700</v>
      </c>
      <c r="G37" s="13">
        <f t="shared" si="0"/>
        <v>100</v>
      </c>
      <c r="H37" s="13">
        <f t="shared" si="1"/>
        <v>0.38703319584515494</v>
      </c>
      <c r="I37" s="18" t="s">
        <v>210</v>
      </c>
      <c r="J37" s="1">
        <v>808</v>
      </c>
    </row>
    <row r="38" spans="1:9" ht="82.5" customHeight="1">
      <c r="A38" s="2"/>
      <c r="B38" s="5" t="s">
        <v>89</v>
      </c>
      <c r="C38" s="8" t="s">
        <v>108</v>
      </c>
      <c r="D38" s="6">
        <v>0</v>
      </c>
      <c r="E38" s="6">
        <v>3895292.9</v>
      </c>
      <c r="F38" s="6">
        <v>3895292.9</v>
      </c>
      <c r="G38" s="13">
        <f t="shared" si="0"/>
        <v>100</v>
      </c>
      <c r="H38" s="13"/>
      <c r="I38" s="26" t="s">
        <v>211</v>
      </c>
    </row>
    <row r="39" spans="1:10" ht="31.5">
      <c r="A39" s="2"/>
      <c r="B39" s="5" t="s">
        <v>28</v>
      </c>
      <c r="C39" s="8" t="s">
        <v>92</v>
      </c>
      <c r="D39" s="6">
        <v>9626489.13</v>
      </c>
      <c r="E39" s="6">
        <v>19898609.93</v>
      </c>
      <c r="F39" s="6">
        <v>19877783.32</v>
      </c>
      <c r="G39" s="13">
        <f t="shared" si="0"/>
        <v>99.895336357297</v>
      </c>
      <c r="H39" s="13">
        <f t="shared" si="1"/>
        <v>206.4904769699771</v>
      </c>
      <c r="I39" s="19" t="s">
        <v>184</v>
      </c>
      <c r="J39" s="1">
        <v>808</v>
      </c>
    </row>
    <row r="40" spans="1:9" ht="15.75">
      <c r="A40" s="2"/>
      <c r="B40" s="9" t="s">
        <v>29</v>
      </c>
      <c r="C40" s="10" t="s">
        <v>41</v>
      </c>
      <c r="D40" s="11">
        <f>SUM(D41:D46)</f>
        <v>8912322524.880001</v>
      </c>
      <c r="E40" s="11">
        <v>9907244662.22</v>
      </c>
      <c r="F40" s="11">
        <v>9878754543.84</v>
      </c>
      <c r="G40" s="12">
        <f t="shared" si="0"/>
        <v>99.71243146453583</v>
      </c>
      <c r="H40" s="12">
        <f t="shared" si="1"/>
        <v>110.84377294764714</v>
      </c>
      <c r="I40" s="23"/>
    </row>
    <row r="41" spans="1:9" ht="15.75">
      <c r="A41" s="2"/>
      <c r="B41" s="5" t="s">
        <v>146</v>
      </c>
      <c r="C41" s="8" t="s">
        <v>32</v>
      </c>
      <c r="D41" s="6">
        <v>2413912780</v>
      </c>
      <c r="E41" s="6">
        <v>2397282017.3</v>
      </c>
      <c r="F41" s="6">
        <v>2394369019.16</v>
      </c>
      <c r="G41" s="13">
        <f t="shared" si="0"/>
        <v>99.87848746543048</v>
      </c>
      <c r="H41" s="13">
        <f t="shared" si="1"/>
        <v>99.19037004974139</v>
      </c>
      <c r="I41" s="23"/>
    </row>
    <row r="42" spans="1:10" ht="63">
      <c r="A42" s="2"/>
      <c r="B42" s="5" t="s">
        <v>84</v>
      </c>
      <c r="C42" s="8" t="s">
        <v>18</v>
      </c>
      <c r="D42" s="6">
        <v>4972577673</v>
      </c>
      <c r="E42" s="6">
        <v>5433036268.68</v>
      </c>
      <c r="F42" s="6">
        <v>5423658578.67</v>
      </c>
      <c r="G42" s="13">
        <f t="shared" si="0"/>
        <v>99.82739504125787</v>
      </c>
      <c r="H42" s="13">
        <f t="shared" si="1"/>
        <v>109.07136972679723</v>
      </c>
      <c r="I42" s="18" t="s">
        <v>209</v>
      </c>
      <c r="J42" s="1" t="s">
        <v>160</v>
      </c>
    </row>
    <row r="43" spans="1:10" ht="31.5">
      <c r="A43" s="2"/>
      <c r="B43" s="5" t="s">
        <v>42</v>
      </c>
      <c r="C43" s="8" t="s">
        <v>139</v>
      </c>
      <c r="D43" s="6">
        <v>922135763.1300001</v>
      </c>
      <c r="E43" s="6">
        <v>1304051066.88</v>
      </c>
      <c r="F43" s="6">
        <v>1303826114.94</v>
      </c>
      <c r="G43" s="13">
        <f t="shared" si="0"/>
        <v>99.98274975990485</v>
      </c>
      <c r="H43" s="13">
        <f t="shared" si="1"/>
        <v>141.39199097044352</v>
      </c>
      <c r="I43" s="18" t="s">
        <v>187</v>
      </c>
      <c r="J43" s="1" t="s">
        <v>161</v>
      </c>
    </row>
    <row r="44" spans="1:10" ht="63">
      <c r="A44" s="2"/>
      <c r="B44" s="5" t="s">
        <v>90</v>
      </c>
      <c r="C44" s="8" t="s">
        <v>125</v>
      </c>
      <c r="D44" s="6">
        <v>25874630.75</v>
      </c>
      <c r="E44" s="6">
        <v>19991657.13</v>
      </c>
      <c r="F44" s="6">
        <v>19991657.13</v>
      </c>
      <c r="G44" s="13">
        <f t="shared" si="0"/>
        <v>100</v>
      </c>
      <c r="H44" s="13">
        <f t="shared" si="1"/>
        <v>77.26354560634647</v>
      </c>
      <c r="I44" s="18" t="s">
        <v>196</v>
      </c>
      <c r="J44" s="1" t="s">
        <v>162</v>
      </c>
    </row>
    <row r="45" spans="1:10" ht="47.25">
      <c r="A45" s="2"/>
      <c r="B45" s="5" t="s">
        <v>3</v>
      </c>
      <c r="C45" s="8" t="s">
        <v>94</v>
      </c>
      <c r="D45" s="6">
        <v>217907151</v>
      </c>
      <c r="E45" s="6">
        <v>351413340</v>
      </c>
      <c r="F45" s="6">
        <v>348453182.84</v>
      </c>
      <c r="G45" s="13">
        <f t="shared" si="0"/>
        <v>99.1576423478972</v>
      </c>
      <c r="H45" s="13">
        <f t="shared" si="1"/>
        <v>159.90901686379257</v>
      </c>
      <c r="I45" s="18" t="s">
        <v>194</v>
      </c>
      <c r="J45" s="1">
        <v>816</v>
      </c>
    </row>
    <row r="46" spans="1:10" ht="31.5">
      <c r="A46" s="2"/>
      <c r="B46" s="5" t="s">
        <v>31</v>
      </c>
      <c r="C46" s="8" t="s">
        <v>65</v>
      </c>
      <c r="D46" s="6">
        <v>359914527</v>
      </c>
      <c r="E46" s="6">
        <v>401470312.23</v>
      </c>
      <c r="F46" s="6">
        <v>388455991.1</v>
      </c>
      <c r="G46" s="13">
        <f t="shared" si="0"/>
        <v>96.75833536539454</v>
      </c>
      <c r="H46" s="13">
        <f t="shared" si="1"/>
        <v>107.93006726844342</v>
      </c>
      <c r="I46" s="18" t="s">
        <v>188</v>
      </c>
      <c r="J46" s="1" t="s">
        <v>163</v>
      </c>
    </row>
    <row r="47" spans="1:9" ht="15.75">
      <c r="A47" s="2"/>
      <c r="B47" s="9" t="s">
        <v>126</v>
      </c>
      <c r="C47" s="10" t="s">
        <v>63</v>
      </c>
      <c r="D47" s="11">
        <f>D48+D49</f>
        <v>319567660.8</v>
      </c>
      <c r="E47" s="11">
        <v>532823049.22</v>
      </c>
      <c r="F47" s="11">
        <v>468175355.69</v>
      </c>
      <c r="G47" s="12">
        <f t="shared" si="0"/>
        <v>87.86694876945774</v>
      </c>
      <c r="H47" s="12">
        <f t="shared" si="1"/>
        <v>146.50273263507893</v>
      </c>
      <c r="I47" s="23"/>
    </row>
    <row r="48" spans="1:10" ht="63">
      <c r="A48" s="2"/>
      <c r="B48" s="5" t="s">
        <v>91</v>
      </c>
      <c r="C48" s="8" t="s">
        <v>53</v>
      </c>
      <c r="D48" s="6">
        <v>291073960.8</v>
      </c>
      <c r="E48" s="6">
        <v>500265415.22</v>
      </c>
      <c r="F48" s="6">
        <v>435649424.51</v>
      </c>
      <c r="G48" s="13">
        <f t="shared" si="0"/>
        <v>87.0836582453768</v>
      </c>
      <c r="H48" s="13">
        <f t="shared" si="1"/>
        <v>149.66966585147043</v>
      </c>
      <c r="I48" s="18" t="s">
        <v>209</v>
      </c>
      <c r="J48" s="1" t="s">
        <v>164</v>
      </c>
    </row>
    <row r="49" spans="1:10" ht="31.5">
      <c r="A49" s="2"/>
      <c r="B49" s="5" t="s">
        <v>43</v>
      </c>
      <c r="C49" s="8" t="s">
        <v>21</v>
      </c>
      <c r="D49" s="6">
        <v>28493700</v>
      </c>
      <c r="E49" s="6">
        <v>32557634</v>
      </c>
      <c r="F49" s="6">
        <v>32525931.18</v>
      </c>
      <c r="G49" s="13">
        <f t="shared" si="0"/>
        <v>99.90262554091001</v>
      </c>
      <c r="H49" s="13">
        <f t="shared" si="1"/>
        <v>114.15130776276861</v>
      </c>
      <c r="I49" s="18" t="s">
        <v>179</v>
      </c>
      <c r="J49" s="1">
        <v>815</v>
      </c>
    </row>
    <row r="50" spans="1:9" ht="15.75">
      <c r="A50" s="2"/>
      <c r="B50" s="9" t="s">
        <v>88</v>
      </c>
      <c r="C50" s="10" t="s">
        <v>96</v>
      </c>
      <c r="D50" s="11">
        <f>SUM(D51:D56)</f>
        <v>6546953707.91</v>
      </c>
      <c r="E50" s="11">
        <v>2622584723.87</v>
      </c>
      <c r="F50" s="11">
        <v>2268334767.28</v>
      </c>
      <c r="G50" s="12">
        <f t="shared" si="0"/>
        <v>86.49233508585176</v>
      </c>
      <c r="H50" s="12">
        <f t="shared" si="1"/>
        <v>34.64717895499106</v>
      </c>
      <c r="I50" s="23"/>
    </row>
    <row r="51" spans="1:10" ht="94.5">
      <c r="A51" s="2"/>
      <c r="B51" s="5" t="s">
        <v>82</v>
      </c>
      <c r="C51" s="8" t="s">
        <v>79</v>
      </c>
      <c r="D51" s="6">
        <v>1235146812.4099998</v>
      </c>
      <c r="E51" s="6">
        <v>1373962564.99</v>
      </c>
      <c r="F51" s="6">
        <v>1025454776.1</v>
      </c>
      <c r="G51" s="13">
        <f t="shared" si="0"/>
        <v>74.63484102330426</v>
      </c>
      <c r="H51" s="13">
        <f t="shared" si="1"/>
        <v>83.02290592477408</v>
      </c>
      <c r="I51" s="18" t="s">
        <v>199</v>
      </c>
      <c r="J51" s="1" t="s">
        <v>165</v>
      </c>
    </row>
    <row r="52" spans="1:10" ht="47.25">
      <c r="A52" s="2"/>
      <c r="B52" s="5" t="s">
        <v>1</v>
      </c>
      <c r="C52" s="8" t="s">
        <v>66</v>
      </c>
      <c r="D52" s="6">
        <v>445030006</v>
      </c>
      <c r="E52" s="6">
        <v>785520470.8</v>
      </c>
      <c r="F52" s="6">
        <v>785520469.75</v>
      </c>
      <c r="G52" s="13">
        <f t="shared" si="0"/>
        <v>99.99999986633067</v>
      </c>
      <c r="H52" s="13">
        <f t="shared" si="1"/>
        <v>176.5095519761425</v>
      </c>
      <c r="I52" s="18" t="s">
        <v>185</v>
      </c>
      <c r="J52" s="1" t="s">
        <v>165</v>
      </c>
    </row>
    <row r="53" spans="1:9" ht="15.75">
      <c r="A53" s="2"/>
      <c r="B53" s="5" t="s">
        <v>55</v>
      </c>
      <c r="C53" s="8" t="s">
        <v>46</v>
      </c>
      <c r="D53" s="6">
        <v>16218456</v>
      </c>
      <c r="E53" s="6">
        <v>16218456</v>
      </c>
      <c r="F53" s="6">
        <v>16218456</v>
      </c>
      <c r="G53" s="13">
        <f t="shared" si="0"/>
        <v>100</v>
      </c>
      <c r="H53" s="13">
        <f t="shared" si="1"/>
        <v>100</v>
      </c>
      <c r="I53" s="23"/>
    </row>
    <row r="54" spans="1:9" ht="15.75">
      <c r="A54" s="2"/>
      <c r="B54" s="5" t="s">
        <v>99</v>
      </c>
      <c r="C54" s="8" t="s">
        <v>37</v>
      </c>
      <c r="D54" s="6">
        <v>64984150.5</v>
      </c>
      <c r="E54" s="6">
        <v>64980970.5</v>
      </c>
      <c r="F54" s="6">
        <v>64980970.5</v>
      </c>
      <c r="G54" s="13">
        <f t="shared" si="0"/>
        <v>100</v>
      </c>
      <c r="H54" s="13">
        <f t="shared" si="1"/>
        <v>99.99510649908395</v>
      </c>
      <c r="I54" s="23"/>
    </row>
    <row r="55" spans="1:9" ht="31.5">
      <c r="A55" s="2"/>
      <c r="B55" s="5" t="s">
        <v>104</v>
      </c>
      <c r="C55" s="8" t="s">
        <v>24</v>
      </c>
      <c r="D55" s="6">
        <v>100098318</v>
      </c>
      <c r="E55" s="6">
        <v>101098318</v>
      </c>
      <c r="F55" s="6">
        <v>101098318</v>
      </c>
      <c r="G55" s="13">
        <f t="shared" si="0"/>
        <v>100</v>
      </c>
      <c r="H55" s="13">
        <f t="shared" si="1"/>
        <v>100.99901778569347</v>
      </c>
      <c r="I55" s="23"/>
    </row>
    <row r="56" spans="1:10" ht="63">
      <c r="A56" s="2"/>
      <c r="B56" s="5" t="s">
        <v>138</v>
      </c>
      <c r="C56" s="8" t="s">
        <v>131</v>
      </c>
      <c r="D56" s="6">
        <v>4685475965</v>
      </c>
      <c r="E56" s="6">
        <v>280803943.58</v>
      </c>
      <c r="F56" s="6">
        <v>275061776.93</v>
      </c>
      <c r="G56" s="13">
        <f t="shared" si="0"/>
        <v>97.95509757562787</v>
      </c>
      <c r="H56" s="13">
        <f t="shared" si="1"/>
        <v>5.870519430356314</v>
      </c>
      <c r="I56" s="18" t="s">
        <v>201</v>
      </c>
      <c r="J56" s="1" t="s">
        <v>166</v>
      </c>
    </row>
    <row r="57" spans="1:9" ht="15.75">
      <c r="A57" s="2"/>
      <c r="B57" s="9" t="s">
        <v>141</v>
      </c>
      <c r="C57" s="10" t="s">
        <v>0</v>
      </c>
      <c r="D57" s="11">
        <f>SUM(D58:D62)</f>
        <v>11364248955.999998</v>
      </c>
      <c r="E57" s="11">
        <v>15169390511.19</v>
      </c>
      <c r="F57" s="11">
        <v>15010332898.72</v>
      </c>
      <c r="G57" s="12">
        <f t="shared" si="0"/>
        <v>98.9514568014274</v>
      </c>
      <c r="H57" s="12">
        <f t="shared" si="1"/>
        <v>132.08380911784735</v>
      </c>
      <c r="I57" s="23"/>
    </row>
    <row r="58" spans="1:10" ht="63">
      <c r="A58" s="2"/>
      <c r="B58" s="5" t="s">
        <v>59</v>
      </c>
      <c r="C58" s="8" t="s">
        <v>136</v>
      </c>
      <c r="D58" s="6">
        <v>115763413.44</v>
      </c>
      <c r="E58" s="6">
        <v>103404413.44</v>
      </c>
      <c r="F58" s="6">
        <v>99973969.88</v>
      </c>
      <c r="G58" s="13">
        <f t="shared" si="0"/>
        <v>96.68249792646374</v>
      </c>
      <c r="H58" s="13">
        <f t="shared" si="1"/>
        <v>86.3605926166097</v>
      </c>
      <c r="I58" s="18" t="s">
        <v>195</v>
      </c>
      <c r="J58" s="1">
        <v>821</v>
      </c>
    </row>
    <row r="59" spans="1:10" ht="47.25">
      <c r="A59" s="2"/>
      <c r="B59" s="5" t="s">
        <v>2</v>
      </c>
      <c r="C59" s="8" t="s">
        <v>124</v>
      </c>
      <c r="D59" s="6">
        <v>1017992836.04</v>
      </c>
      <c r="E59" s="6">
        <v>1183531951.96</v>
      </c>
      <c r="F59" s="6">
        <v>1178974618.96</v>
      </c>
      <c r="G59" s="13">
        <f t="shared" si="0"/>
        <v>99.61493789901888</v>
      </c>
      <c r="H59" s="13">
        <f t="shared" si="1"/>
        <v>115.81364595317001</v>
      </c>
      <c r="I59" s="18" t="s">
        <v>186</v>
      </c>
      <c r="J59" s="1" t="s">
        <v>167</v>
      </c>
    </row>
    <row r="60" spans="1:10" ht="63">
      <c r="A60" s="2"/>
      <c r="B60" s="5" t="s">
        <v>12</v>
      </c>
      <c r="C60" s="8" t="s">
        <v>110</v>
      </c>
      <c r="D60" s="6">
        <v>9198392038.119999</v>
      </c>
      <c r="E60" s="6">
        <v>12541739512.52</v>
      </c>
      <c r="F60" s="6">
        <v>12405996880.83</v>
      </c>
      <c r="G60" s="13">
        <f t="shared" si="0"/>
        <v>98.91767301055413</v>
      </c>
      <c r="H60" s="13">
        <f t="shared" si="1"/>
        <v>134.87136479307512</v>
      </c>
      <c r="I60" s="18" t="s">
        <v>202</v>
      </c>
      <c r="J60" s="1" t="s">
        <v>168</v>
      </c>
    </row>
    <row r="61" spans="1:10" ht="173.25">
      <c r="A61" s="2"/>
      <c r="B61" s="5" t="s">
        <v>38</v>
      </c>
      <c r="C61" s="8" t="s">
        <v>95</v>
      </c>
      <c r="D61" s="6">
        <v>853823524.9</v>
      </c>
      <c r="E61" s="6">
        <v>1132304055</v>
      </c>
      <c r="F61" s="6">
        <v>1121706475.1</v>
      </c>
      <c r="G61" s="13">
        <f t="shared" si="0"/>
        <v>99.06406942082353</v>
      </c>
      <c r="H61" s="13">
        <f t="shared" si="1"/>
        <v>131.37451035111437</v>
      </c>
      <c r="I61" s="18" t="s">
        <v>189</v>
      </c>
      <c r="J61" s="1" t="s">
        <v>169</v>
      </c>
    </row>
    <row r="62" spans="1:10" ht="141.75">
      <c r="A62" s="2"/>
      <c r="B62" s="5" t="s">
        <v>10</v>
      </c>
      <c r="C62" s="8" t="s">
        <v>64</v>
      </c>
      <c r="D62" s="6">
        <v>178277143.5</v>
      </c>
      <c r="E62" s="6">
        <v>208410578.27</v>
      </c>
      <c r="F62" s="6">
        <v>203680953.95</v>
      </c>
      <c r="G62" s="13">
        <f t="shared" si="0"/>
        <v>97.73062175669763</v>
      </c>
      <c r="H62" s="13">
        <f t="shared" si="1"/>
        <v>114.2496171697972</v>
      </c>
      <c r="I62" s="18" t="s">
        <v>190</v>
      </c>
      <c r="J62" s="1" t="s">
        <v>170</v>
      </c>
    </row>
    <row r="63" spans="1:9" ht="15.75">
      <c r="A63" s="2"/>
      <c r="B63" s="9" t="s">
        <v>22</v>
      </c>
      <c r="C63" s="10" t="s">
        <v>33</v>
      </c>
      <c r="D63" s="11">
        <f>SUM(D64:D67)</f>
        <v>241654695</v>
      </c>
      <c r="E63" s="11">
        <v>373901694.67</v>
      </c>
      <c r="F63" s="11">
        <v>367989399.95</v>
      </c>
      <c r="G63" s="12">
        <f t="shared" si="0"/>
        <v>98.41875690742238</v>
      </c>
      <c r="H63" s="12">
        <f t="shared" si="1"/>
        <v>152.27901942894178</v>
      </c>
      <c r="I63" s="18"/>
    </row>
    <row r="64" spans="1:10" ht="63">
      <c r="A64" s="2"/>
      <c r="B64" s="5" t="s">
        <v>81</v>
      </c>
      <c r="C64" s="8" t="s">
        <v>19</v>
      </c>
      <c r="D64" s="6">
        <v>139031982</v>
      </c>
      <c r="E64" s="6">
        <v>172497476.24</v>
      </c>
      <c r="F64" s="6">
        <v>172497454.24</v>
      </c>
      <c r="G64" s="13">
        <f t="shared" si="0"/>
        <v>99.99998724619022</v>
      </c>
      <c r="H64" s="13">
        <f t="shared" si="1"/>
        <v>124.07034105289529</v>
      </c>
      <c r="I64" s="18" t="s">
        <v>193</v>
      </c>
      <c r="J64" s="1" t="s">
        <v>171</v>
      </c>
    </row>
    <row r="65" spans="1:10" ht="63">
      <c r="A65" s="2"/>
      <c r="B65" s="5" t="s">
        <v>74</v>
      </c>
      <c r="C65" s="8" t="s">
        <v>4</v>
      </c>
      <c r="D65" s="6">
        <v>41389849</v>
      </c>
      <c r="E65" s="6">
        <v>113271661.43</v>
      </c>
      <c r="F65" s="6">
        <v>107369866.67</v>
      </c>
      <c r="G65" s="13">
        <f t="shared" si="0"/>
        <v>94.78969877770601</v>
      </c>
      <c r="H65" s="13">
        <f t="shared" si="1"/>
        <v>259.41110988348856</v>
      </c>
      <c r="I65" s="18" t="s">
        <v>191</v>
      </c>
      <c r="J65" s="1" t="s">
        <v>171</v>
      </c>
    </row>
    <row r="66" spans="1:10" ht="63">
      <c r="A66" s="2"/>
      <c r="B66" s="5" t="s">
        <v>101</v>
      </c>
      <c r="C66" s="8" t="s">
        <v>140</v>
      </c>
      <c r="D66" s="6">
        <v>51173800</v>
      </c>
      <c r="E66" s="6">
        <v>78207595</v>
      </c>
      <c r="F66" s="6">
        <v>78207594</v>
      </c>
      <c r="G66" s="13">
        <f t="shared" si="0"/>
        <v>99.99999872135182</v>
      </c>
      <c r="H66" s="13">
        <f t="shared" si="1"/>
        <v>152.8274116833223</v>
      </c>
      <c r="I66" s="18" t="s">
        <v>203</v>
      </c>
      <c r="J66" s="1">
        <v>825</v>
      </c>
    </row>
    <row r="67" spans="1:9" ht="15.75">
      <c r="A67" s="2"/>
      <c r="B67" s="5" t="s">
        <v>9</v>
      </c>
      <c r="C67" s="8" t="s">
        <v>112</v>
      </c>
      <c r="D67" s="6">
        <v>10059064</v>
      </c>
      <c r="E67" s="6">
        <v>9924962</v>
      </c>
      <c r="F67" s="6">
        <v>9914485.04</v>
      </c>
      <c r="G67" s="13">
        <f t="shared" si="0"/>
        <v>99.89443828601055</v>
      </c>
      <c r="H67" s="13">
        <f t="shared" si="1"/>
        <v>98.56269967066518</v>
      </c>
      <c r="I67" s="23"/>
    </row>
    <row r="68" spans="1:9" ht="15.75">
      <c r="A68" s="2"/>
      <c r="B68" s="9" t="s">
        <v>137</v>
      </c>
      <c r="C68" s="10" t="s">
        <v>56</v>
      </c>
      <c r="D68" s="11">
        <f>SUM(D69:D71)</f>
        <v>65011715</v>
      </c>
      <c r="E68" s="11">
        <v>73187531</v>
      </c>
      <c r="F68" s="11">
        <v>72942403.54</v>
      </c>
      <c r="G68" s="12">
        <f t="shared" si="0"/>
        <v>99.66506936816874</v>
      </c>
      <c r="H68" s="12">
        <f t="shared" si="1"/>
        <v>112.19886068226319</v>
      </c>
      <c r="I68" s="23"/>
    </row>
    <row r="69" spans="1:9" ht="15.75">
      <c r="A69" s="2"/>
      <c r="B69" s="5" t="s">
        <v>76</v>
      </c>
      <c r="C69" s="8" t="s">
        <v>44</v>
      </c>
      <c r="D69" s="6">
        <v>18224300</v>
      </c>
      <c r="E69" s="6">
        <v>18224300</v>
      </c>
      <c r="F69" s="6">
        <v>18224300</v>
      </c>
      <c r="G69" s="13">
        <f aca="true" t="shared" si="2" ref="G69:G78">F69/E69*100</f>
        <v>100</v>
      </c>
      <c r="H69" s="13">
        <f aca="true" t="shared" si="3" ref="H69:H78">F69/D69*100</f>
        <v>100</v>
      </c>
      <c r="I69" s="23"/>
    </row>
    <row r="70" spans="1:10" ht="63">
      <c r="A70" s="2"/>
      <c r="B70" s="5" t="s">
        <v>144</v>
      </c>
      <c r="C70" s="8" t="s">
        <v>36</v>
      </c>
      <c r="D70" s="6">
        <v>25716360</v>
      </c>
      <c r="E70" s="6">
        <v>27485360</v>
      </c>
      <c r="F70" s="6">
        <v>27485360</v>
      </c>
      <c r="G70" s="13">
        <f t="shared" si="2"/>
        <v>100</v>
      </c>
      <c r="H70" s="13">
        <f t="shared" si="3"/>
        <v>106.87888954735429</v>
      </c>
      <c r="I70" s="20" t="s">
        <v>208</v>
      </c>
      <c r="J70" s="1">
        <v>811</v>
      </c>
    </row>
    <row r="71" spans="1:10" ht="31.5">
      <c r="A71" s="2"/>
      <c r="B71" s="5" t="s">
        <v>52</v>
      </c>
      <c r="C71" s="8" t="s">
        <v>6</v>
      </c>
      <c r="D71" s="6">
        <v>21071055</v>
      </c>
      <c r="E71" s="6">
        <v>27477871</v>
      </c>
      <c r="F71" s="6">
        <v>27232743.54</v>
      </c>
      <c r="G71" s="13">
        <f t="shared" si="2"/>
        <v>99.10790956111556</v>
      </c>
      <c r="H71" s="13">
        <f t="shared" si="3"/>
        <v>129.24243014884635</v>
      </c>
      <c r="I71" s="18" t="s">
        <v>179</v>
      </c>
      <c r="J71" s="1">
        <v>811</v>
      </c>
    </row>
    <row r="72" spans="1:9" ht="31.5">
      <c r="A72" s="2"/>
      <c r="B72" s="9" t="s">
        <v>142</v>
      </c>
      <c r="C72" s="10" t="s">
        <v>83</v>
      </c>
      <c r="D72" s="11">
        <f>D73</f>
        <v>882099139.39</v>
      </c>
      <c r="E72" s="11">
        <v>571433010.41</v>
      </c>
      <c r="F72" s="11">
        <v>562663948.61</v>
      </c>
      <c r="G72" s="12">
        <f t="shared" si="2"/>
        <v>98.46542610590379</v>
      </c>
      <c r="H72" s="12">
        <f t="shared" si="3"/>
        <v>63.78692864376904</v>
      </c>
      <c r="I72" s="23"/>
    </row>
    <row r="73" spans="1:10" ht="47.25">
      <c r="A73" s="2"/>
      <c r="B73" s="5" t="s">
        <v>13</v>
      </c>
      <c r="C73" s="8" t="s">
        <v>70</v>
      </c>
      <c r="D73" s="6">
        <v>882099139.39</v>
      </c>
      <c r="E73" s="6">
        <v>571433010.41</v>
      </c>
      <c r="F73" s="6">
        <v>562663948.61</v>
      </c>
      <c r="G73" s="13">
        <f t="shared" si="2"/>
        <v>98.46542610590379</v>
      </c>
      <c r="H73" s="13">
        <f t="shared" si="3"/>
        <v>63.78692864376904</v>
      </c>
      <c r="I73" s="18" t="s">
        <v>177</v>
      </c>
      <c r="J73" s="1">
        <v>818</v>
      </c>
    </row>
    <row r="74" spans="1:9" ht="63">
      <c r="A74" s="2"/>
      <c r="B74" s="9" t="s">
        <v>26</v>
      </c>
      <c r="C74" s="10" t="s">
        <v>115</v>
      </c>
      <c r="D74" s="11">
        <f>SUM(D75:D77)</f>
        <v>1757250000</v>
      </c>
      <c r="E74" s="11">
        <v>2600719828.29</v>
      </c>
      <c r="F74" s="11">
        <v>2600719778.29</v>
      </c>
      <c r="G74" s="12">
        <f t="shared" si="2"/>
        <v>99.99999807745534</v>
      </c>
      <c r="H74" s="12">
        <f t="shared" si="3"/>
        <v>147.99941831213545</v>
      </c>
      <c r="I74" s="23"/>
    </row>
    <row r="75" spans="1:9" ht="47.25">
      <c r="A75" s="2"/>
      <c r="B75" s="5" t="s">
        <v>77</v>
      </c>
      <c r="C75" s="8" t="s">
        <v>100</v>
      </c>
      <c r="D75" s="6">
        <v>975922000</v>
      </c>
      <c r="E75" s="6">
        <v>975922000</v>
      </c>
      <c r="F75" s="6">
        <v>975922000</v>
      </c>
      <c r="G75" s="13">
        <f t="shared" si="2"/>
        <v>100</v>
      </c>
      <c r="H75" s="13">
        <f t="shared" si="3"/>
        <v>100</v>
      </c>
      <c r="I75" s="23"/>
    </row>
    <row r="76" spans="1:10" ht="47.25">
      <c r="A76" s="2"/>
      <c r="B76" s="5" t="s">
        <v>71</v>
      </c>
      <c r="C76" s="8" t="s">
        <v>86</v>
      </c>
      <c r="D76" s="6">
        <v>384300000</v>
      </c>
      <c r="E76" s="6">
        <v>1204104828.67</v>
      </c>
      <c r="F76" s="6">
        <v>1204104778.67</v>
      </c>
      <c r="G76" s="13">
        <f t="shared" si="2"/>
        <v>99.99999584753763</v>
      </c>
      <c r="H76" s="13">
        <f t="shared" si="3"/>
        <v>313.3241682721832</v>
      </c>
      <c r="I76" s="18" t="s">
        <v>173</v>
      </c>
      <c r="J76" s="1" t="s">
        <v>172</v>
      </c>
    </row>
    <row r="77" spans="1:10" ht="47.25">
      <c r="A77" s="2"/>
      <c r="B77" s="5" t="s">
        <v>25</v>
      </c>
      <c r="C77" s="8" t="s">
        <v>73</v>
      </c>
      <c r="D77" s="6">
        <v>397028000</v>
      </c>
      <c r="E77" s="6">
        <v>420692999.62</v>
      </c>
      <c r="F77" s="6">
        <v>420692999.62</v>
      </c>
      <c r="G77" s="13">
        <f t="shared" si="2"/>
        <v>100</v>
      </c>
      <c r="H77" s="13">
        <f t="shared" si="3"/>
        <v>105.96053669262622</v>
      </c>
      <c r="I77" s="18" t="s">
        <v>178</v>
      </c>
      <c r="J77" s="1">
        <v>818</v>
      </c>
    </row>
    <row r="78" spans="1:9" ht="15.75">
      <c r="A78" s="2"/>
      <c r="B78" s="9" t="s">
        <v>157</v>
      </c>
      <c r="C78" s="10" t="s">
        <v>121</v>
      </c>
      <c r="D78" s="11">
        <f>D4+D13+D16+D21+D31+D35+D40+D47+D50+D57+D63+D68+D72+D74</f>
        <v>37668922065.1</v>
      </c>
      <c r="E78" s="11">
        <v>50893551723.52</v>
      </c>
      <c r="F78" s="11">
        <v>49855559515.86</v>
      </c>
      <c r="G78" s="12">
        <f t="shared" si="2"/>
        <v>97.96046419927832</v>
      </c>
      <c r="H78" s="12">
        <f t="shared" si="3"/>
        <v>132.3519675707706</v>
      </c>
      <c r="I78" s="24"/>
    </row>
  </sheetData>
  <sheetProtection/>
  <mergeCells count="1">
    <mergeCell ref="B1:I1"/>
  </mergeCells>
  <printOptions/>
  <pageMargins left="0.31" right="0.18" top="0.7480314960629921" bottom="0.33" header="0.31496062992125984" footer="0.31496062992125984"/>
  <pageSetup errors="blank"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2017-05-22T15:01:50Z</cp:lastPrinted>
  <dcterms:created xsi:type="dcterms:W3CDTF">2017-05-16T14:16:54Z</dcterms:created>
  <dcterms:modified xsi:type="dcterms:W3CDTF">2017-05-26T07:23:10Z</dcterms:modified>
  <cp:category/>
  <cp:version/>
  <cp:contentType/>
  <cp:contentStatus/>
</cp:coreProperties>
</file>